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<sst xmlns="http://schemas.openxmlformats.org/spreadsheetml/2006/main" count="68" uniqueCount="68">
  <si>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序号</t>
  </si>
  <si>
    <t>名称</t>
  </si>
  <si>
    <t>小麦秸秆</t>
  </si>
  <si>
    <t>玉米秸秆</t>
  </si>
  <si>
    <t>玉米秸秆（黄贮)</t>
  </si>
  <si>
    <t>其他秸秆</t>
  </si>
  <si>
    <t>砀山县绿之健家庭农场</t>
  </si>
  <si>
    <t>砀山县蒙恩养殖有限公司</t>
  </si>
  <si>
    <t>砀山县新情家畜禽养殖专业合作社</t>
  </si>
  <si>
    <t>砀山县永泰生态畜牧有限公司</t>
  </si>
  <si>
    <t>安徽龙洋牧业有限公司</t>
  </si>
  <si>
    <t>安徽省田丰牧业科技有限公司</t>
  </si>
  <si>
    <t>安徽沃农饲料有限公司</t>
  </si>
  <si>
    <t>砀山县民富果蔬种植专业合作社</t>
  </si>
  <si>
    <t>安徽省羊多多牧业科技有限公司</t>
  </si>
  <si>
    <t>砀山县祥牧养殖专业合作社</t>
  </si>
  <si>
    <t>砀山县海卫养殖专业合作社</t>
  </si>
  <si>
    <t>砀山县鸿丰农作物种植专业合作社</t>
  </si>
  <si>
    <t>砀山县康泽畜禽养殖有限公司</t>
  </si>
  <si>
    <t>砀山县言峰水果专业合作社</t>
  </si>
  <si>
    <t>砀山绚风生物科技有限公司</t>
  </si>
  <si>
    <t>亲耳菌业</t>
  </si>
  <si>
    <t>润丰羊场</t>
  </si>
  <si>
    <t>旭龙家畜禽养殖专业合作社</t>
  </si>
  <si>
    <t>砀山县禾壮农作物种植专业合作社</t>
  </si>
  <si>
    <t>砀山县翔宇养殖有限公司</t>
  </si>
  <si>
    <t>砀山县王婷婷保洁服务有限公司</t>
  </si>
  <si>
    <t>砀山县福瑞养殖专业合作社</t>
  </si>
  <si>
    <t>安徽福军秸秆开发利用有限公司</t>
  </si>
  <si>
    <t>安徽群岩生物质燃料有限公司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</si>
  <si>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</si>
  <si>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 ：吨、元</t>
  </si>
  <si>
    <t>2022年砀山县农作物秸秆产业化利用奖补明细</t>
  </si>
  <si>
    <t>孟平丽</t>
  </si>
  <si>
    <t>邵玉凤</t>
  </si>
  <si>
    <t>文燕</t>
  </si>
  <si>
    <t>李建</t>
  </si>
  <si>
    <t>蒋鹏</t>
  </si>
  <si>
    <t>孙爱侠</t>
  </si>
  <si>
    <t>岳跃圳</t>
  </si>
  <si>
    <t>田卫东</t>
  </si>
  <si>
    <t>王秀进</t>
  </si>
  <si>
    <t>侯先军</t>
  </si>
  <si>
    <t>冯家顶</t>
  </si>
  <si>
    <t>程言峰</t>
  </si>
  <si>
    <t>王婷婷</t>
  </si>
  <si>
    <t>侯华丽</t>
  </si>
  <si>
    <t>李新情</t>
  </si>
  <si>
    <t>许楠</t>
  </si>
  <si>
    <t>朱彦东</t>
  </si>
  <si>
    <t>黄力</t>
  </si>
  <si>
    <t>温发友</t>
  </si>
  <si>
    <t>纪凯</t>
  </si>
  <si>
    <t>张海味</t>
  </si>
  <si>
    <t>朱雪琴</t>
  </si>
  <si>
    <t>李盼</t>
  </si>
  <si>
    <t>田华东</t>
  </si>
  <si>
    <t>利用合计</t>
  </si>
  <si>
    <t>玉米等其他合计</t>
  </si>
  <si>
    <t>小麦奖补48</t>
  </si>
  <si>
    <t>玉米36</t>
  </si>
  <si>
    <t>奖补合计</t>
  </si>
  <si>
    <t>省级80%</t>
  </si>
  <si>
    <t>市级8%</t>
  </si>
  <si>
    <t>县级12%</t>
  </si>
  <si>
    <t>联系人</t>
  </si>
  <si>
    <t>电话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</si>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</sst>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29" fillId="12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29" fillId="16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9" borderId="0" applyNumberFormat="0" applyBorder="0" applyAlignment="0" applyProtection="0"/>
    <xf numFmtId="0" fontId="29" fillId="21" borderId="0" applyNumberFormat="0" applyBorder="0" applyAlignment="0" applyProtection="0"/>
    <xf numFmtId="0" fontId="5" fillId="15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6" fillId="0" borderId="2" applyNumberFormat="0" applyFill="0" applyAlignment="0" applyProtection="0"/>
    <xf numFmtId="0" fontId="33" fillId="0" borderId="1" applyNumberFormat="0" applyFill="0" applyAlignment="0" applyProtection="0"/>
    <xf numFmtId="0" fontId="27" fillId="0" borderId="3" applyNumberFormat="0" applyFill="0" applyAlignment="0" applyProtection="0"/>
    <xf numFmtId="0" fontId="34" fillId="0" borderId="4" applyNumberFormat="0" applyFill="0" applyAlignment="0" applyProtection="0"/>
    <xf numFmtId="0" fontId="28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7" fillId="5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8" fillId="7" borderId="0" applyNumberFormat="0" applyBorder="0" applyAlignment="0" applyProtection="0"/>
    <xf numFmtId="0" fontId="38" fillId="0" borderId="6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8" applyNumberFormat="0" applyAlignment="0" applyProtection="0"/>
    <xf numFmtId="0" fontId="10" fillId="37" borderId="9" applyNumberFormat="0" applyAlignment="0" applyProtection="0"/>
    <xf numFmtId="0" fontId="40" fillId="38" borderId="10" applyNumberFormat="0" applyAlignment="0" applyProtection="0"/>
    <xf numFmtId="0" fontId="11" fillId="39" borderId="1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0" applyNumberFormat="0" applyBorder="0" applyAlignment="0" applyProtection="0"/>
    <xf numFmtId="0" fontId="6" fillId="45" borderId="0" applyNumberFormat="0" applyBorder="0" applyAlignment="0" applyProtection="0"/>
    <xf numFmtId="0" fontId="30" fillId="46" borderId="0" applyNumberFormat="0" applyBorder="0" applyAlignment="0" applyProtection="0"/>
    <xf numFmtId="0" fontId="6" fillId="29" borderId="0" applyNumberFormat="0" applyBorder="0" applyAlignment="0" applyProtection="0"/>
    <xf numFmtId="0" fontId="30" fillId="47" borderId="0" applyNumberFormat="0" applyBorder="0" applyAlignment="0" applyProtection="0"/>
    <xf numFmtId="0" fontId="6" fillId="31" borderId="0" applyNumberFormat="0" applyBorder="0" applyAlignment="0" applyProtection="0"/>
    <xf numFmtId="0" fontId="30" fillId="48" borderId="0" applyNumberFormat="0" applyBorder="0" applyAlignment="0" applyProtection="0"/>
    <xf numFmtId="0" fontId="6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51" borderId="0" applyNumberFormat="0" applyBorder="0" applyAlignment="0" applyProtection="0"/>
    <xf numFmtId="0" fontId="45" fillId="36" borderId="14" applyNumberFormat="0" applyAlignment="0" applyProtection="0"/>
    <xf numFmtId="0" fontId="16" fillId="37" borderId="15" applyNumberFormat="0" applyAlignment="0" applyProtection="0"/>
    <xf numFmtId="0" fontId="46" fillId="52" borderId="8" applyNumberFormat="0" applyAlignment="0" applyProtection="0"/>
    <xf numFmtId="0" fontId="17" fillId="13" borderId="9" applyNumberFormat="0" applyAlignment="0" applyProtection="0"/>
    <xf numFmtId="0" fontId="47" fillId="0" borderId="0" applyNumberFormat="0" applyFill="0" applyBorder="0" applyAlignment="0" applyProtection="0"/>
    <xf numFmtId="0" fontId="48" fillId="53" borderId="16" applyNumberFormat="0" applyFont="0" applyAlignment="0" applyProtection="0"/>
    <xf numFmtId="0" fontId="0" fillId="54" borderId="17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8" xfId="66" applyBorder="1">
      <alignment vertical="center"/>
      <protection/>
    </xf>
    <xf numFmtId="0" fontId="0" fillId="0" borderId="18" xfId="66" applyFont="1" applyBorder="1">
      <alignment vertical="center"/>
      <protection/>
    </xf>
    <xf numFmtId="0" fontId="49" fillId="0" borderId="18" xfId="85" applyFont="1" applyBorder="1" applyAlignment="1">
      <alignment horizontal="left" vertical="center" wrapText="1"/>
      <protection/>
    </xf>
    <xf numFmtId="0" fontId="49" fillId="0" borderId="18" xfId="85" applyFont="1" applyBorder="1" applyAlignment="1">
      <alignment horizontal="right" vertical="center" wrapText="1"/>
      <protection/>
    </xf>
    <xf numFmtId="0" fontId="49" fillId="0" borderId="19" xfId="85" applyFont="1" applyBorder="1" applyAlignment="1">
      <alignment horizontal="left" vertical="center" wrapText="1"/>
      <protection/>
    </xf>
    <xf numFmtId="0" fontId="49" fillId="0" borderId="19" xfId="85" applyFont="1" applyBorder="1" applyAlignment="1">
      <alignment horizontal="right" vertical="center" wrapText="1"/>
      <protection/>
    </xf>
    <xf numFmtId="0" fontId="0" fillId="0" borderId="18" xfId="104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13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2" xfId="66"/>
    <cellStyle name="常规 2 2" xfId="67"/>
    <cellStyle name="常规 2 2 2" xfId="68"/>
    <cellStyle name="常规 2 3" xfId="69"/>
    <cellStyle name="常规 2 3 2" xfId="70"/>
    <cellStyle name="常规 3" xfId="71"/>
    <cellStyle name="常规 3 2" xfId="72"/>
    <cellStyle name="常规 3 2 2" xfId="73"/>
    <cellStyle name="常规 3 3" xfId="74"/>
    <cellStyle name="常规 3 3 2" xfId="75"/>
    <cellStyle name="常规 3 4" xfId="76"/>
    <cellStyle name="常规 3 5" xfId="77"/>
    <cellStyle name="常规 3_Sheet1" xfId="78"/>
    <cellStyle name="常规 4" xfId="79"/>
    <cellStyle name="常规 4 2" xfId="80"/>
    <cellStyle name="常规 4 2 2" xfId="81"/>
    <cellStyle name="常规 4 3" xfId="82"/>
    <cellStyle name="常规 4 3 2" xfId="83"/>
    <cellStyle name="常规 4 4" xfId="84"/>
    <cellStyle name="常规 5" xfId="85"/>
    <cellStyle name="常规 5 2" xfId="86"/>
    <cellStyle name="常规 5 2 2" xfId="87"/>
    <cellStyle name="常规 5 3" xfId="88"/>
    <cellStyle name="常规 5 3 2" xfId="89"/>
    <cellStyle name="常规 5 4" xfId="90"/>
    <cellStyle name="常规 5 5" xfId="91"/>
    <cellStyle name="常规 6" xfId="92"/>
    <cellStyle name="常规 6 2" xfId="93"/>
    <cellStyle name="常规 6 2 2" xfId="94"/>
    <cellStyle name="常规 6 3" xfId="95"/>
    <cellStyle name="常规 6 3 2" xfId="96"/>
    <cellStyle name="常规 7" xfId="97"/>
    <cellStyle name="常规 7 2" xfId="98"/>
    <cellStyle name="常规 7 3" xfId="99"/>
    <cellStyle name="常规 8" xfId="100"/>
    <cellStyle name="常规 8 2" xfId="101"/>
    <cellStyle name="常规 9" xfId="102"/>
    <cellStyle name="常规 9 2" xfId="103"/>
    <cellStyle name="常规_Sheet1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" xfId="124"/>
    <cellStyle name="强调文字颜色 1 2" xfId="125"/>
    <cellStyle name="强调文字颜色 2" xfId="126"/>
    <cellStyle name="强调文字颜色 2 2" xfId="127"/>
    <cellStyle name="强调文字颜色 3" xfId="128"/>
    <cellStyle name="强调文字颜色 3 2" xfId="129"/>
    <cellStyle name="强调文字颜色 4" xfId="130"/>
    <cellStyle name="强调文字颜色 4 2" xfId="131"/>
    <cellStyle name="强调文字颜色 5" xfId="132"/>
    <cellStyle name="强调文字颜色 5 2" xfId="133"/>
    <cellStyle name="强调文字颜色 6" xfId="134"/>
    <cellStyle name="强调文字颜色 6 2" xfId="135"/>
    <cellStyle name="适中" xfId="136"/>
    <cellStyle name="适中 2" xfId="137"/>
    <cellStyle name="输出" xfId="138"/>
    <cellStyle name="输出 2" xfId="139"/>
    <cellStyle name="输入" xfId="140"/>
    <cellStyle name="输入 2" xfId="141"/>
    <cellStyle name="Followed Hyperlink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1">
      <selection activeCell="B31" sqref="B31"/>
    </sheetView>
  </sheetViews>
  <sheetFormatPr defaultColWidth="9.00390625" defaultRowHeight="14.25"/>
  <cols>
    <col min="1" max="1" width="5.25390625" style="4" customWidth="1"/>
    <col min="2" max="2" width="19.00390625" style="6" customWidth="1"/>
    <col min="3" max="3" width="9.00390625" style="4" customWidth="1"/>
    <col min="4" max="4" width="7.50390625" style="4" customWidth="1"/>
    <col min="5" max="5" width="9.25390625" style="4" customWidth="1"/>
    <col min="6" max="6" width="5.625" style="4" customWidth="1"/>
    <col min="7" max="7" width="11.25390625" style="4" customWidth="1"/>
    <col min="8" max="8" width="7.375" style="1" customWidth="1"/>
    <col min="9" max="10" width="9.00390625" style="1" customWidth="1"/>
    <col min="11" max="11" width="8.875" style="1" customWidth="1"/>
    <col min="12" max="14" width="9.00390625" style="1" customWidth="1"/>
    <col min="15" max="15" width="8.125" style="1" customWidth="1"/>
    <col min="16" max="16" width="12.875" style="1" customWidth="1"/>
    <col min="17" max="16384" width="9.00390625" style="1" customWidth="1"/>
  </cols>
  <sheetData>
    <row r="1" spans="1:11" ht="50.25" customHeight="1">
      <c r="A1" s="8" t="s">
        <v>32</v>
      </c>
      <c r="B1" s="8"/>
      <c r="C1" s="8"/>
      <c r="D1" s="8"/>
      <c r="E1" s="8"/>
      <c r="F1" s="8"/>
      <c r="G1" s="8"/>
      <c r="K1" s="1" t="s">
        <v>31</v>
      </c>
    </row>
    <row r="2" spans="1:16" s="20" customFormat="1" ht="37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57</v>
      </c>
      <c r="H2" s="17" t="s">
        <v>58</v>
      </c>
      <c r="I2" s="17" t="s">
        <v>59</v>
      </c>
      <c r="J2" s="17" t="s">
        <v>60</v>
      </c>
      <c r="K2" s="17" t="s">
        <v>61</v>
      </c>
      <c r="L2" s="18" t="s">
        <v>62</v>
      </c>
      <c r="M2" s="18" t="s">
        <v>63</v>
      </c>
      <c r="N2" s="18" t="s">
        <v>64</v>
      </c>
      <c r="O2" s="19" t="s">
        <v>65</v>
      </c>
      <c r="P2" s="19" t="s">
        <v>66</v>
      </c>
    </row>
    <row r="3" spans="1:16" ht="29.25" customHeight="1">
      <c r="A3" s="2">
        <v>1</v>
      </c>
      <c r="B3" s="5" t="s">
        <v>10</v>
      </c>
      <c r="C3" s="3">
        <v>960</v>
      </c>
      <c r="D3" s="3"/>
      <c r="E3" s="3">
        <v>1172</v>
      </c>
      <c r="F3" s="3"/>
      <c r="G3" s="3">
        <f aca="true" t="shared" si="0" ref="G3:G19">SUM(C3:F3)</f>
        <v>2132</v>
      </c>
      <c r="H3" s="7">
        <f aca="true" t="shared" si="1" ref="H3:H26">D3+E3+F3</f>
        <v>1172</v>
      </c>
      <c r="I3" s="7">
        <f aca="true" t="shared" si="2" ref="I3:I26">C3*48</f>
        <v>46080</v>
      </c>
      <c r="J3" s="7">
        <f aca="true" t="shared" si="3" ref="J3:J26">H3*36</f>
        <v>42192</v>
      </c>
      <c r="K3" s="7">
        <f aca="true" t="shared" si="4" ref="K3:K26">I3+J3</f>
        <v>88272</v>
      </c>
      <c r="L3" s="7">
        <f aca="true" t="shared" si="5" ref="L3:L26">K3*0.8</f>
        <v>70617.6</v>
      </c>
      <c r="M3" s="7">
        <f aca="true" t="shared" si="6" ref="M3:M26">K3*0.08</f>
        <v>7061.76</v>
      </c>
      <c r="N3" s="7">
        <f aca="true" t="shared" si="7" ref="N3:N26">K3*0.12</f>
        <v>10592.64</v>
      </c>
      <c r="O3" s="10" t="s">
        <v>43</v>
      </c>
      <c r="P3" s="9">
        <v>18625292666</v>
      </c>
    </row>
    <row r="4" spans="1:16" ht="29.25" customHeight="1">
      <c r="A4" s="2">
        <v>2</v>
      </c>
      <c r="B4" s="5" t="s">
        <v>24</v>
      </c>
      <c r="C4" s="3">
        <v>960</v>
      </c>
      <c r="D4" s="3"/>
      <c r="E4" s="3"/>
      <c r="F4" s="3"/>
      <c r="G4" s="3">
        <f t="shared" si="0"/>
        <v>960</v>
      </c>
      <c r="H4" s="7">
        <f t="shared" si="1"/>
        <v>0</v>
      </c>
      <c r="I4" s="7">
        <f t="shared" si="2"/>
        <v>46080</v>
      </c>
      <c r="J4" s="7">
        <f t="shared" si="3"/>
        <v>0</v>
      </c>
      <c r="K4" s="7">
        <f t="shared" si="4"/>
        <v>46080</v>
      </c>
      <c r="L4" s="7">
        <f t="shared" si="5"/>
        <v>36864</v>
      </c>
      <c r="M4" s="7">
        <f t="shared" si="6"/>
        <v>3686.4</v>
      </c>
      <c r="N4" s="7">
        <f t="shared" si="7"/>
        <v>5529.599999999999</v>
      </c>
      <c r="O4" s="10" t="s">
        <v>46</v>
      </c>
      <c r="P4" s="9">
        <v>18949157180</v>
      </c>
    </row>
    <row r="5" spans="1:16" ht="29.25" customHeight="1">
      <c r="A5" s="2">
        <v>3</v>
      </c>
      <c r="B5" s="5" t="s">
        <v>7</v>
      </c>
      <c r="C5" s="3">
        <v>550</v>
      </c>
      <c r="D5" s="3"/>
      <c r="E5" s="3"/>
      <c r="F5" s="3"/>
      <c r="G5" s="3">
        <f t="shared" si="0"/>
        <v>550</v>
      </c>
      <c r="H5" s="7">
        <f t="shared" si="1"/>
        <v>0</v>
      </c>
      <c r="I5" s="7">
        <f t="shared" si="2"/>
        <v>26400</v>
      </c>
      <c r="J5" s="7">
        <f t="shared" si="3"/>
        <v>0</v>
      </c>
      <c r="K5" s="7">
        <f t="shared" si="4"/>
        <v>26400</v>
      </c>
      <c r="L5" s="7">
        <f t="shared" si="5"/>
        <v>21120</v>
      </c>
      <c r="M5" s="7">
        <f t="shared" si="6"/>
        <v>2112</v>
      </c>
      <c r="N5" s="7">
        <f t="shared" si="7"/>
        <v>3168</v>
      </c>
      <c r="O5" s="9" t="s">
        <v>34</v>
      </c>
      <c r="P5" s="9">
        <v>15155479927</v>
      </c>
    </row>
    <row r="6" spans="1:16" ht="29.25" customHeight="1">
      <c r="A6" s="2">
        <v>4</v>
      </c>
      <c r="B6" s="5" t="s">
        <v>25</v>
      </c>
      <c r="C6" s="3">
        <v>2550</v>
      </c>
      <c r="D6" s="3"/>
      <c r="E6" s="3">
        <v>1000</v>
      </c>
      <c r="F6" s="3"/>
      <c r="G6" s="3">
        <f t="shared" si="0"/>
        <v>3550</v>
      </c>
      <c r="H6" s="7">
        <f t="shared" si="1"/>
        <v>1000</v>
      </c>
      <c r="I6" s="7">
        <f t="shared" si="2"/>
        <v>122400</v>
      </c>
      <c r="J6" s="7">
        <f t="shared" si="3"/>
        <v>36000</v>
      </c>
      <c r="K6" s="7">
        <f t="shared" si="4"/>
        <v>158400</v>
      </c>
      <c r="L6" s="7">
        <f t="shared" si="5"/>
        <v>126720</v>
      </c>
      <c r="M6" s="7">
        <f t="shared" si="6"/>
        <v>12672</v>
      </c>
      <c r="N6" s="7">
        <f t="shared" si="7"/>
        <v>19008</v>
      </c>
      <c r="O6" s="10" t="s">
        <v>41</v>
      </c>
      <c r="P6" s="9">
        <v>18133239866</v>
      </c>
    </row>
    <row r="7" spans="1:16" ht="29.25" customHeight="1">
      <c r="A7" s="2">
        <v>5</v>
      </c>
      <c r="B7" s="5" t="s">
        <v>20</v>
      </c>
      <c r="C7" s="3">
        <v>2780</v>
      </c>
      <c r="D7" s="3"/>
      <c r="E7" s="3"/>
      <c r="F7" s="3"/>
      <c r="G7" s="3">
        <f t="shared" si="0"/>
        <v>2780</v>
      </c>
      <c r="H7" s="7">
        <f t="shared" si="1"/>
        <v>0</v>
      </c>
      <c r="I7" s="7">
        <f t="shared" si="2"/>
        <v>133440</v>
      </c>
      <c r="J7" s="7">
        <f t="shared" si="3"/>
        <v>0</v>
      </c>
      <c r="K7" s="7">
        <f t="shared" si="4"/>
        <v>133440</v>
      </c>
      <c r="L7" s="7">
        <f t="shared" si="5"/>
        <v>106752</v>
      </c>
      <c r="M7" s="7">
        <f t="shared" si="6"/>
        <v>10675.2</v>
      </c>
      <c r="N7" s="7">
        <f t="shared" si="7"/>
        <v>16012.8</v>
      </c>
      <c r="O7" s="13" t="s">
        <v>55</v>
      </c>
      <c r="P7" s="14">
        <v>15922465999</v>
      </c>
    </row>
    <row r="8" spans="1:16" ht="29.25" customHeight="1">
      <c r="A8" s="2">
        <v>6</v>
      </c>
      <c r="B8" s="5" t="s">
        <v>8</v>
      </c>
      <c r="C8" s="3">
        <v>1230</v>
      </c>
      <c r="D8" s="3"/>
      <c r="E8" s="3"/>
      <c r="F8" s="3">
        <f>30</f>
        <v>30</v>
      </c>
      <c r="G8" s="3">
        <f t="shared" si="0"/>
        <v>1260</v>
      </c>
      <c r="H8" s="7">
        <f t="shared" si="1"/>
        <v>30</v>
      </c>
      <c r="I8" s="7">
        <f t="shared" si="2"/>
        <v>59040</v>
      </c>
      <c r="J8" s="7">
        <f t="shared" si="3"/>
        <v>1080</v>
      </c>
      <c r="K8" s="7">
        <f t="shared" si="4"/>
        <v>60120</v>
      </c>
      <c r="L8" s="7">
        <f t="shared" si="5"/>
        <v>48096</v>
      </c>
      <c r="M8" s="7">
        <f t="shared" si="6"/>
        <v>4809.6</v>
      </c>
      <c r="N8" s="7">
        <f t="shared" si="7"/>
        <v>7214.4</v>
      </c>
      <c r="O8" s="10" t="s">
        <v>47</v>
      </c>
      <c r="P8" s="9">
        <v>15055378199</v>
      </c>
    </row>
    <row r="9" spans="1:16" ht="29.25" customHeight="1">
      <c r="A9" s="2">
        <v>7</v>
      </c>
      <c r="B9" s="5" t="s">
        <v>13</v>
      </c>
      <c r="C9" s="3">
        <v>236.06</v>
      </c>
      <c r="D9" s="3">
        <v>928.424</v>
      </c>
      <c r="E9" s="3"/>
      <c r="F9" s="3"/>
      <c r="G9" s="3">
        <f t="shared" si="0"/>
        <v>1164.484</v>
      </c>
      <c r="H9" s="7">
        <f t="shared" si="1"/>
        <v>928.424</v>
      </c>
      <c r="I9" s="7">
        <f t="shared" si="2"/>
        <v>11330.880000000001</v>
      </c>
      <c r="J9" s="7">
        <f t="shared" si="3"/>
        <v>33423.263999999996</v>
      </c>
      <c r="K9" s="7">
        <f t="shared" si="4"/>
        <v>44754.144</v>
      </c>
      <c r="L9" s="7">
        <f t="shared" si="5"/>
        <v>35803.315200000005</v>
      </c>
      <c r="M9" s="7">
        <f t="shared" si="6"/>
        <v>3580.33152</v>
      </c>
      <c r="N9" s="7">
        <f t="shared" si="7"/>
        <v>5370.49728</v>
      </c>
      <c r="O9" s="13" t="s">
        <v>52</v>
      </c>
      <c r="P9" s="14">
        <v>15650673666</v>
      </c>
    </row>
    <row r="10" spans="1:16" ht="29.25" customHeight="1">
      <c r="A10" s="2">
        <v>8</v>
      </c>
      <c r="B10" s="5" t="s">
        <v>11</v>
      </c>
      <c r="C10" s="3">
        <v>1962</v>
      </c>
      <c r="D10" s="3"/>
      <c r="E10" s="3">
        <v>2377.2</v>
      </c>
      <c r="F10" s="3"/>
      <c r="G10" s="3">
        <f t="shared" si="0"/>
        <v>4339.2</v>
      </c>
      <c r="H10" s="7">
        <f t="shared" si="1"/>
        <v>2377.2</v>
      </c>
      <c r="I10" s="7">
        <f t="shared" si="2"/>
        <v>94176</v>
      </c>
      <c r="J10" s="7">
        <f t="shared" si="3"/>
        <v>85579.2</v>
      </c>
      <c r="K10" s="7">
        <f t="shared" si="4"/>
        <v>179755.2</v>
      </c>
      <c r="L10" s="7">
        <f t="shared" si="5"/>
        <v>143804.16</v>
      </c>
      <c r="M10" s="7">
        <f t="shared" si="6"/>
        <v>14380.416000000001</v>
      </c>
      <c r="N10" s="7">
        <f t="shared" si="7"/>
        <v>21570.624</v>
      </c>
      <c r="O10" s="9" t="s">
        <v>40</v>
      </c>
      <c r="P10" s="9">
        <v>13705578722</v>
      </c>
    </row>
    <row r="11" spans="1:16" ht="29.25" customHeight="1">
      <c r="A11" s="2">
        <v>9</v>
      </c>
      <c r="B11" s="5" t="s">
        <v>27</v>
      </c>
      <c r="C11" s="2">
        <v>651</v>
      </c>
      <c r="D11" s="2"/>
      <c r="E11" s="2">
        <v>522.4</v>
      </c>
      <c r="F11" s="2"/>
      <c r="G11" s="3">
        <f t="shared" si="0"/>
        <v>1173.4</v>
      </c>
      <c r="H11" s="7">
        <f t="shared" si="1"/>
        <v>522.4</v>
      </c>
      <c r="I11" s="7">
        <f t="shared" si="2"/>
        <v>31248</v>
      </c>
      <c r="J11" s="7">
        <f t="shared" si="3"/>
        <v>18806.399999999998</v>
      </c>
      <c r="K11" s="7">
        <f t="shared" si="4"/>
        <v>50054.399999999994</v>
      </c>
      <c r="L11" s="7">
        <f t="shared" si="5"/>
        <v>40043.52</v>
      </c>
      <c r="M11" s="7">
        <f t="shared" si="6"/>
        <v>4004.3519999999994</v>
      </c>
      <c r="N11" s="7">
        <f t="shared" si="7"/>
        <v>6006.527999999999</v>
      </c>
      <c r="O11" s="15" t="s">
        <v>56</v>
      </c>
      <c r="P11" s="15">
        <v>18297658267</v>
      </c>
    </row>
    <row r="12" spans="1:16" ht="29.25" customHeight="1">
      <c r="A12" s="2">
        <v>10</v>
      </c>
      <c r="B12" s="5" t="s">
        <v>16</v>
      </c>
      <c r="C12" s="3">
        <v>161</v>
      </c>
      <c r="D12" s="3"/>
      <c r="E12" s="3">
        <v>200</v>
      </c>
      <c r="F12" s="3">
        <v>880</v>
      </c>
      <c r="G12" s="3">
        <f t="shared" si="0"/>
        <v>1241</v>
      </c>
      <c r="H12" s="7">
        <f t="shared" si="1"/>
        <v>1080</v>
      </c>
      <c r="I12" s="7">
        <f t="shared" si="2"/>
        <v>7728</v>
      </c>
      <c r="J12" s="7">
        <f t="shared" si="3"/>
        <v>38880</v>
      </c>
      <c r="K12" s="7">
        <f t="shared" si="4"/>
        <v>46608</v>
      </c>
      <c r="L12" s="7">
        <f t="shared" si="5"/>
        <v>37286.4</v>
      </c>
      <c r="M12" s="7">
        <f t="shared" si="6"/>
        <v>3728.64</v>
      </c>
      <c r="N12" s="7">
        <f t="shared" si="7"/>
        <v>5592.96</v>
      </c>
      <c r="O12" s="13" t="s">
        <v>53</v>
      </c>
      <c r="P12" s="14">
        <v>15385769908</v>
      </c>
    </row>
    <row r="13" spans="1:16" ht="29.25" customHeight="1">
      <c r="A13" s="2">
        <v>11</v>
      </c>
      <c r="B13" s="5" t="s">
        <v>22</v>
      </c>
      <c r="C13" s="3">
        <v>400</v>
      </c>
      <c r="D13" s="3">
        <v>625</v>
      </c>
      <c r="E13" s="3">
        <v>728.8</v>
      </c>
      <c r="F13" s="3">
        <v>1557</v>
      </c>
      <c r="G13" s="3">
        <f t="shared" si="0"/>
        <v>3310.8</v>
      </c>
      <c r="H13" s="7">
        <f t="shared" si="1"/>
        <v>2910.8</v>
      </c>
      <c r="I13" s="7">
        <f t="shared" si="2"/>
        <v>19200</v>
      </c>
      <c r="J13" s="7">
        <f t="shared" si="3"/>
        <v>104788.8</v>
      </c>
      <c r="K13" s="7">
        <f t="shared" si="4"/>
        <v>123988.8</v>
      </c>
      <c r="L13" s="7">
        <f t="shared" si="5"/>
        <v>99191.04000000001</v>
      </c>
      <c r="M13" s="7">
        <f t="shared" si="6"/>
        <v>9919.104000000001</v>
      </c>
      <c r="N13" s="7">
        <f t="shared" si="7"/>
        <v>14878.655999999999</v>
      </c>
      <c r="O13" s="10" t="s">
        <v>38</v>
      </c>
      <c r="P13" s="9">
        <v>15385769636</v>
      </c>
    </row>
    <row r="14" spans="1:16" ht="29.25" customHeight="1">
      <c r="A14" s="2">
        <v>12</v>
      </c>
      <c r="B14" s="5" t="s">
        <v>18</v>
      </c>
      <c r="C14" s="3">
        <v>505</v>
      </c>
      <c r="D14" s="3"/>
      <c r="E14" s="3">
        <v>706</v>
      </c>
      <c r="F14" s="3">
        <v>1355</v>
      </c>
      <c r="G14" s="3">
        <f t="shared" si="0"/>
        <v>2566</v>
      </c>
      <c r="H14" s="7">
        <f t="shared" si="1"/>
        <v>2061</v>
      </c>
      <c r="I14" s="7">
        <f t="shared" si="2"/>
        <v>24240</v>
      </c>
      <c r="J14" s="7">
        <f t="shared" si="3"/>
        <v>74196</v>
      </c>
      <c r="K14" s="7">
        <f t="shared" si="4"/>
        <v>98436</v>
      </c>
      <c r="L14" s="7">
        <f t="shared" si="5"/>
        <v>78748.8</v>
      </c>
      <c r="M14" s="7">
        <f t="shared" si="6"/>
        <v>7874.88</v>
      </c>
      <c r="N14" s="7">
        <f t="shared" si="7"/>
        <v>11812.32</v>
      </c>
      <c r="O14" s="9" t="s">
        <v>42</v>
      </c>
      <c r="P14" s="9">
        <v>15206208560</v>
      </c>
    </row>
    <row r="15" spans="1:16" ht="29.25" customHeight="1">
      <c r="A15" s="2">
        <v>13</v>
      </c>
      <c r="B15" s="5" t="s">
        <v>26</v>
      </c>
      <c r="C15" s="2">
        <v>948</v>
      </c>
      <c r="D15" s="2"/>
      <c r="E15" s="2"/>
      <c r="F15" s="2"/>
      <c r="G15" s="3">
        <f t="shared" si="0"/>
        <v>948</v>
      </c>
      <c r="H15" s="7">
        <f t="shared" si="1"/>
        <v>0</v>
      </c>
      <c r="I15" s="7">
        <f t="shared" si="2"/>
        <v>45504</v>
      </c>
      <c r="J15" s="7">
        <f t="shared" si="3"/>
        <v>0</v>
      </c>
      <c r="K15" s="7">
        <f t="shared" si="4"/>
        <v>45504</v>
      </c>
      <c r="L15" s="7">
        <f t="shared" si="5"/>
        <v>36403.200000000004</v>
      </c>
      <c r="M15" s="7">
        <f t="shared" si="6"/>
        <v>3640.32</v>
      </c>
      <c r="N15" s="7">
        <f t="shared" si="7"/>
        <v>5460.48</v>
      </c>
      <c r="O15" s="10" t="s">
        <v>45</v>
      </c>
      <c r="P15" s="9">
        <v>18133280816</v>
      </c>
    </row>
    <row r="16" spans="1:16" ht="29.25" customHeight="1">
      <c r="A16" s="2">
        <v>14</v>
      </c>
      <c r="B16" s="5" t="s">
        <v>19</v>
      </c>
      <c r="C16" s="3">
        <v>920</v>
      </c>
      <c r="D16" s="3"/>
      <c r="E16" s="3"/>
      <c r="F16" s="3"/>
      <c r="G16" s="3">
        <f t="shared" si="0"/>
        <v>920</v>
      </c>
      <c r="H16" s="7">
        <f t="shared" si="1"/>
        <v>0</v>
      </c>
      <c r="I16" s="7">
        <f t="shared" si="2"/>
        <v>44160</v>
      </c>
      <c r="J16" s="7">
        <f t="shared" si="3"/>
        <v>0</v>
      </c>
      <c r="K16" s="7">
        <f t="shared" si="4"/>
        <v>44160</v>
      </c>
      <c r="L16" s="7">
        <f t="shared" si="5"/>
        <v>35328</v>
      </c>
      <c r="M16" s="7">
        <f t="shared" si="6"/>
        <v>3532.8</v>
      </c>
      <c r="N16" s="7">
        <f t="shared" si="7"/>
        <v>5299.2</v>
      </c>
      <c r="O16" s="10" t="s">
        <v>44</v>
      </c>
      <c r="P16" s="9">
        <v>13965362253</v>
      </c>
    </row>
    <row r="17" spans="1:16" ht="29.25" customHeight="1">
      <c r="A17" s="2">
        <v>15</v>
      </c>
      <c r="B17" s="5" t="s">
        <v>21</v>
      </c>
      <c r="C17" s="3"/>
      <c r="D17" s="3">
        <v>2730</v>
      </c>
      <c r="E17" s="3"/>
      <c r="F17" s="3"/>
      <c r="G17" s="3">
        <f t="shared" si="0"/>
        <v>2730</v>
      </c>
      <c r="H17" s="7">
        <f t="shared" si="1"/>
        <v>2730</v>
      </c>
      <c r="I17" s="7">
        <f t="shared" si="2"/>
        <v>0</v>
      </c>
      <c r="J17" s="7">
        <f t="shared" si="3"/>
        <v>98280</v>
      </c>
      <c r="K17" s="7">
        <f t="shared" si="4"/>
        <v>98280</v>
      </c>
      <c r="L17" s="7">
        <f t="shared" si="5"/>
        <v>78624</v>
      </c>
      <c r="M17" s="7">
        <f t="shared" si="6"/>
        <v>7862.400000000001</v>
      </c>
      <c r="N17" s="7">
        <f t="shared" si="7"/>
        <v>11793.6</v>
      </c>
      <c r="O17" s="9" t="s">
        <v>37</v>
      </c>
      <c r="P17" s="9">
        <v>18455750888</v>
      </c>
    </row>
    <row r="18" spans="1:16" ht="29.25" customHeight="1">
      <c r="A18" s="2">
        <v>16</v>
      </c>
      <c r="B18" s="5" t="s">
        <v>23</v>
      </c>
      <c r="C18" s="3">
        <v>824</v>
      </c>
      <c r="D18" s="3"/>
      <c r="E18" s="3">
        <v>392</v>
      </c>
      <c r="F18" s="3"/>
      <c r="G18" s="3">
        <f t="shared" si="0"/>
        <v>1216</v>
      </c>
      <c r="H18" s="7">
        <f t="shared" si="1"/>
        <v>392</v>
      </c>
      <c r="I18" s="7">
        <f t="shared" si="2"/>
        <v>39552</v>
      </c>
      <c r="J18" s="7">
        <f t="shared" si="3"/>
        <v>14112</v>
      </c>
      <c r="K18" s="7">
        <f t="shared" si="4"/>
        <v>53664</v>
      </c>
      <c r="L18" s="7">
        <f t="shared" si="5"/>
        <v>42931.200000000004</v>
      </c>
      <c r="M18" s="7">
        <f t="shared" si="6"/>
        <v>4293.12</v>
      </c>
      <c r="N18" s="7">
        <f t="shared" si="7"/>
        <v>6439.679999999999</v>
      </c>
      <c r="O18" s="9" t="s">
        <v>35</v>
      </c>
      <c r="P18" s="9">
        <v>15056725866</v>
      </c>
    </row>
    <row r="19" spans="1:16" ht="29.25" customHeight="1">
      <c r="A19" s="2">
        <v>17</v>
      </c>
      <c r="B19" s="5" t="s">
        <v>6</v>
      </c>
      <c r="C19" s="3">
        <v>769</v>
      </c>
      <c r="D19" s="3"/>
      <c r="E19" s="3">
        <v>776</v>
      </c>
      <c r="F19" s="3"/>
      <c r="G19" s="3">
        <f t="shared" si="0"/>
        <v>1545</v>
      </c>
      <c r="H19" s="7">
        <f t="shared" si="1"/>
        <v>776</v>
      </c>
      <c r="I19" s="7">
        <f t="shared" si="2"/>
        <v>36912</v>
      </c>
      <c r="J19" s="7">
        <f t="shared" si="3"/>
        <v>27936</v>
      </c>
      <c r="K19" s="7">
        <f t="shared" si="4"/>
        <v>64848</v>
      </c>
      <c r="L19" s="7">
        <f t="shared" si="5"/>
        <v>51878.4</v>
      </c>
      <c r="M19" s="7">
        <f t="shared" si="6"/>
        <v>5187.84</v>
      </c>
      <c r="N19" s="7">
        <f t="shared" si="7"/>
        <v>7781.759999999999</v>
      </c>
      <c r="O19" s="9" t="s">
        <v>33</v>
      </c>
      <c r="P19" s="9">
        <v>13705578887</v>
      </c>
    </row>
    <row r="20" spans="1:16" ht="29.25" customHeight="1">
      <c r="A20" s="2">
        <v>18</v>
      </c>
      <c r="B20" s="5" t="s">
        <v>28</v>
      </c>
      <c r="C20" s="2">
        <v>730</v>
      </c>
      <c r="D20" s="2"/>
      <c r="E20" s="2"/>
      <c r="F20" s="2"/>
      <c r="G20" s="2"/>
      <c r="H20" s="7">
        <f t="shared" si="1"/>
        <v>0</v>
      </c>
      <c r="I20" s="7">
        <f t="shared" si="2"/>
        <v>35040</v>
      </c>
      <c r="J20" s="7">
        <f t="shared" si="3"/>
        <v>0</v>
      </c>
      <c r="K20" s="7">
        <f t="shared" si="4"/>
        <v>35040</v>
      </c>
      <c r="L20" s="7">
        <f t="shared" si="5"/>
        <v>28032</v>
      </c>
      <c r="M20" s="7">
        <f t="shared" si="6"/>
        <v>2803.2000000000003</v>
      </c>
      <c r="N20" s="7">
        <f t="shared" si="7"/>
        <v>4204.8</v>
      </c>
      <c r="O20" s="9" t="s">
        <v>36</v>
      </c>
      <c r="P20" s="9">
        <v>13225572111</v>
      </c>
    </row>
    <row r="21" spans="1:16" ht="29.25" customHeight="1">
      <c r="A21" s="2">
        <v>19</v>
      </c>
      <c r="B21" s="5" t="s">
        <v>29</v>
      </c>
      <c r="C21" s="2">
        <v>2510</v>
      </c>
      <c r="D21" s="2"/>
      <c r="E21" s="2"/>
      <c r="F21" s="2"/>
      <c r="G21" s="2"/>
      <c r="H21" s="7">
        <f t="shared" si="1"/>
        <v>0</v>
      </c>
      <c r="I21" s="7">
        <f t="shared" si="2"/>
        <v>120480</v>
      </c>
      <c r="J21" s="7">
        <f t="shared" si="3"/>
        <v>0</v>
      </c>
      <c r="K21" s="7">
        <f t="shared" si="4"/>
        <v>120480</v>
      </c>
      <c r="L21" s="7">
        <f t="shared" si="5"/>
        <v>96384</v>
      </c>
      <c r="M21" s="7">
        <f t="shared" si="6"/>
        <v>9638.4</v>
      </c>
      <c r="N21" s="7">
        <f t="shared" si="7"/>
        <v>14457.6</v>
      </c>
      <c r="O21" s="13" t="s">
        <v>50</v>
      </c>
      <c r="P21" s="14">
        <v>13225572111</v>
      </c>
    </row>
    <row r="22" spans="1:16" ht="29.25" customHeight="1">
      <c r="A22" s="2">
        <v>20</v>
      </c>
      <c r="B22" s="5" t="s">
        <v>17</v>
      </c>
      <c r="C22" s="3"/>
      <c r="D22" s="3"/>
      <c r="E22" s="3">
        <v>800</v>
      </c>
      <c r="F22" s="3"/>
      <c r="G22" s="3">
        <f>SUM(C22:F22)</f>
        <v>800</v>
      </c>
      <c r="H22" s="7">
        <f t="shared" si="1"/>
        <v>800</v>
      </c>
      <c r="I22" s="7">
        <f t="shared" si="2"/>
        <v>0</v>
      </c>
      <c r="J22" s="7">
        <f t="shared" si="3"/>
        <v>28800</v>
      </c>
      <c r="K22" s="7">
        <f t="shared" si="4"/>
        <v>28800</v>
      </c>
      <c r="L22" s="7">
        <f t="shared" si="5"/>
        <v>23040</v>
      </c>
      <c r="M22" s="7">
        <f t="shared" si="6"/>
        <v>2304</v>
      </c>
      <c r="N22" s="7">
        <f t="shared" si="7"/>
        <v>3456</v>
      </c>
      <c r="O22" s="13" t="s">
        <v>54</v>
      </c>
      <c r="P22" s="14">
        <v>18895759859</v>
      </c>
    </row>
    <row r="23" spans="1:16" ht="29.25" customHeight="1">
      <c r="A23" s="2">
        <v>21</v>
      </c>
      <c r="B23" s="5" t="s">
        <v>15</v>
      </c>
      <c r="C23" s="3">
        <v>986</v>
      </c>
      <c r="D23" s="3"/>
      <c r="E23" s="3">
        <v>400</v>
      </c>
      <c r="F23" s="3"/>
      <c r="G23" s="3" t="s">
        <v>30</v>
      </c>
      <c r="H23" s="7">
        <f t="shared" si="1"/>
        <v>400</v>
      </c>
      <c r="I23" s="7">
        <f t="shared" si="2"/>
        <v>47328</v>
      </c>
      <c r="J23" s="7">
        <f t="shared" si="3"/>
        <v>14400</v>
      </c>
      <c r="K23" s="7">
        <f t="shared" si="4"/>
        <v>61728</v>
      </c>
      <c r="L23" s="7">
        <f t="shared" si="5"/>
        <v>49382.4</v>
      </c>
      <c r="M23" s="7">
        <f t="shared" si="6"/>
        <v>4938.24</v>
      </c>
      <c r="N23" s="7">
        <f t="shared" si="7"/>
        <v>7407.36</v>
      </c>
      <c r="O23" s="10" t="s">
        <v>39</v>
      </c>
      <c r="P23" s="9">
        <v>18726366873</v>
      </c>
    </row>
    <row r="24" spans="1:16" ht="29.25" customHeight="1">
      <c r="A24" s="2">
        <v>22</v>
      </c>
      <c r="B24" s="5" t="s">
        <v>14</v>
      </c>
      <c r="C24" s="3"/>
      <c r="D24" s="3"/>
      <c r="E24" s="3">
        <v>200</v>
      </c>
      <c r="F24" s="3">
        <v>300</v>
      </c>
      <c r="G24" s="3">
        <f>SUM(C24:F24)</f>
        <v>500</v>
      </c>
      <c r="H24" s="7">
        <f t="shared" si="1"/>
        <v>500</v>
      </c>
      <c r="I24" s="7">
        <f t="shared" si="2"/>
        <v>0</v>
      </c>
      <c r="J24" s="7">
        <f t="shared" si="3"/>
        <v>18000</v>
      </c>
      <c r="K24" s="7">
        <f t="shared" si="4"/>
        <v>18000</v>
      </c>
      <c r="L24" s="7">
        <f t="shared" si="5"/>
        <v>14400</v>
      </c>
      <c r="M24" s="7">
        <f t="shared" si="6"/>
        <v>1440</v>
      </c>
      <c r="N24" s="7">
        <f t="shared" si="7"/>
        <v>2160</v>
      </c>
      <c r="O24" s="9" t="s">
        <v>48</v>
      </c>
      <c r="P24" s="9">
        <v>18298076861</v>
      </c>
    </row>
    <row r="25" spans="1:16" ht="29.25" customHeight="1">
      <c r="A25" s="2">
        <v>23</v>
      </c>
      <c r="B25" s="5" t="s">
        <v>9</v>
      </c>
      <c r="C25" s="3">
        <v>2606</v>
      </c>
      <c r="D25" s="3"/>
      <c r="E25" s="3"/>
      <c r="F25" s="3"/>
      <c r="G25" s="3">
        <f>SUM(C25:F25)</f>
        <v>2606</v>
      </c>
      <c r="H25" s="7">
        <f t="shared" si="1"/>
        <v>0</v>
      </c>
      <c r="I25" s="7">
        <f t="shared" si="2"/>
        <v>125088</v>
      </c>
      <c r="J25" s="7">
        <f t="shared" si="3"/>
        <v>0</v>
      </c>
      <c r="K25" s="7">
        <f t="shared" si="4"/>
        <v>125088</v>
      </c>
      <c r="L25" s="7">
        <f t="shared" si="5"/>
        <v>100070.40000000001</v>
      </c>
      <c r="M25" s="7">
        <f t="shared" si="6"/>
        <v>10007.04</v>
      </c>
      <c r="N25" s="7">
        <f t="shared" si="7"/>
        <v>15010.56</v>
      </c>
      <c r="O25" s="13" t="s">
        <v>51</v>
      </c>
      <c r="P25" s="14">
        <v>13955861666</v>
      </c>
    </row>
    <row r="26" spans="1:16" ht="29.25" customHeight="1">
      <c r="A26" s="2">
        <v>24</v>
      </c>
      <c r="B26" s="5" t="s">
        <v>12</v>
      </c>
      <c r="C26" s="3">
        <v>2896</v>
      </c>
      <c r="D26" s="3"/>
      <c r="E26" s="3"/>
      <c r="F26" s="3"/>
      <c r="G26" s="3">
        <f>SUM(C26:F26)</f>
        <v>2896</v>
      </c>
      <c r="H26" s="7">
        <f t="shared" si="1"/>
        <v>0</v>
      </c>
      <c r="I26" s="7">
        <f t="shared" si="2"/>
        <v>139008</v>
      </c>
      <c r="J26" s="7">
        <f t="shared" si="3"/>
        <v>0</v>
      </c>
      <c r="K26" s="7">
        <f t="shared" si="4"/>
        <v>139008</v>
      </c>
      <c r="L26" s="7">
        <f t="shared" si="5"/>
        <v>111206.40000000001</v>
      </c>
      <c r="M26" s="7">
        <f t="shared" si="6"/>
        <v>11120.64</v>
      </c>
      <c r="N26" s="7">
        <f t="shared" si="7"/>
        <v>16680.96</v>
      </c>
      <c r="O26" s="11" t="s">
        <v>49</v>
      </c>
      <c r="P26" s="12">
        <v>15305578099</v>
      </c>
    </row>
    <row r="27" spans="1:16" ht="24.75" customHeight="1">
      <c r="A27" s="22" t="s">
        <v>67</v>
      </c>
      <c r="B27" s="21"/>
      <c r="C27" s="2">
        <f>SUM(C3:C26)</f>
        <v>26134.059999999998</v>
      </c>
      <c r="D27" s="2">
        <f>SUM(D3:D26)</f>
        <v>4283.424</v>
      </c>
      <c r="E27" s="2">
        <f>SUM(E3:E26)</f>
        <v>9274.4</v>
      </c>
      <c r="F27" s="2">
        <f>SUM(F3:F26)</f>
        <v>4122</v>
      </c>
      <c r="G27" s="2">
        <f>SUM(G3:G26)</f>
        <v>39187.884000000005</v>
      </c>
      <c r="H27" s="7">
        <f>SUM(H3:H26)</f>
        <v>17679.824</v>
      </c>
      <c r="I27" s="7">
        <f>SUM(I3:I26)</f>
        <v>1254434.88</v>
      </c>
      <c r="J27" s="7">
        <f>SUM(J3:J26)</f>
        <v>636473.664</v>
      </c>
      <c r="K27" s="7">
        <f>SUM(K3:K26)</f>
        <v>1890908.5440000002</v>
      </c>
      <c r="L27" s="7">
        <f>SUM(L3:L26)</f>
        <v>1512726.8351999996</v>
      </c>
      <c r="M27" s="7">
        <f>SUM(M3:M26)</f>
        <v>151272.68352000002</v>
      </c>
      <c r="N27" s="7">
        <f>SUM(N3:N26)</f>
        <v>226909.02528</v>
      </c>
      <c r="O27" s="7"/>
      <c r="P27" s="7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2">
    <mergeCell ref="A1:G1"/>
    <mergeCell ref="A27:B27"/>
  </mergeCells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p'c</dc:creator>
  <cp:keywords/>
  <dc:description/>
  <cp:lastModifiedBy>Administrator</cp:lastModifiedBy>
  <cp:lastPrinted>2022-12-02T07:45:21Z</cp:lastPrinted>
  <dcterms:created xsi:type="dcterms:W3CDTF">2016-12-02T08:54:00Z</dcterms:created>
  <dcterms:modified xsi:type="dcterms:W3CDTF">2022-12-09T02:02:29Z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9F91260B22C349C584D6F278578F62E7</vt:lpwstr>
  </property>
</Properties>
</file>